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tae-miyazato\Desktop\R3経営比較分析表\"/>
    </mc:Choice>
  </mc:AlternateContent>
  <xr:revisionPtr revIDLastSave="0" documentId="13_ncr:1_{2CA07D15-71DC-48B6-8FC2-8F8E1CEA4F4D}" xr6:coauthVersionLast="36" xr6:coauthVersionMax="36" xr10:uidLastSave="{00000000-0000-0000-0000-000000000000}"/>
  <workbookProtection workbookAlgorithmName="SHA-512" workbookHashValue="IiCj9yqugxyYtIapHIX1EWMn0XfTWI2jesizXlp2Bc3Xe/tQkaLf7LgmKD1nu2sZNCzSuwVkDjDOgzCevWXHrA==" workbookSaltValue="eFCeHdQXGjEZtO9NxTZH3Q==" workbookSpinCount="100000" lockStructure="1"/>
  <bookViews>
    <workbookView xWindow="0" yWindow="0" windowWidth="23040" windowHeight="84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AD8" i="4" s="1"/>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F85" i="4"/>
  <c r="E85" i="4"/>
  <c r="BB10" i="4"/>
  <c r="AT10" i="4"/>
  <c r="AL10" i="4"/>
  <c r="W10" i="4"/>
  <c r="I10" i="4"/>
  <c r="B10" i="4"/>
  <c r="BB8" i="4"/>
  <c r="AT8" i="4"/>
  <c r="P8" i="4"/>
  <c r="I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<sst xmlns="http://schemas.openxmlformats.org/spreadsheetml/2006/main" count="228" uniqueCount="114">
  <si>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</si>
  <si>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</si>
  <si>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</si>
  <si>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</si>
  <si>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</si>
  <si>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</si>
  <si>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</si>
  <si>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</si>
  <si>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</si>
  <si>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</si>
  <si>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</si>
  <si>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</si>
  <si>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</si>
  <si>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</si>
  <si>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</si>
  <si>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</si>
  <si>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</si>
  <si>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</si>
  <si>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</si>
  <si>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</si>
  <si>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</si>
  <si>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</si>
  <si>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</si>
  <si>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</si>
  <si>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</si>
  <si>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</si>
  <si>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</si>
  <si>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</si>
  <si>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</si>
  <si>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</si>
  <si>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</si>
  <si>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</si>
  <si>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</si>
  <si>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</si>
  <si>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</si>
  <si>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</si>
  <si>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</si>
  <si>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</si>
  <si>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</si>
  <si>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</si>
  <si>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</si>
  <si>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</si>
  <si>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</si>
  <si>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</si>
  <si>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</si>
  <si>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</si>
  <si>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</si>
  <si>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</si>
  <si>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</si>
  <si>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</si>
  <si>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</si>
  <si>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</si>
  <si>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</si>
  <si>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</si>
  <si>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</si>
  <si>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</si>
  <si>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</si>
  <si>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</si>
  <si>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</si>
  <si>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</si>
  <si>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</si>
  <si>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</si>
  <si>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</si>
  <si>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</si>
  <si>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</si>
  <si>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</si>
  <si>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</si>
  <si>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</si>
  <si>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</si>
  <si>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</si>
  <si>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</si>
  <si>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</si>
  <si>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</si>
  <si>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</si>
  <si>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</si>
  <si>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</si>
  <si>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</si>
  <si>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</si>
  <si>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</si>
  <si>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</si>
  <si>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</si>
  <si>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</si>
  <si>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</si>
  <si>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</si>
  <si>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</si>
  <si>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</si>
  <si>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</si>
  <si>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</si>
  <si>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</si>
  <si>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</si>
  <si>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</si>
  <si>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</si>
  <si>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</si>
  <si>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久米島町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</si>
  <si>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</si>
  <si>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</si>
  <si>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</si>
  <si>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</si>
  <si>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</si>
  <si>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</si>
  <si>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</si>
  <si>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</si>
  <si>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</si>
  <si>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</si>
  <si>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</si>
  <si>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</si>
  <si>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</si>
  <si>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</si>
  <si>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</si>
  <si>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</si>
  <si>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</si>
  <si>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 収益と費用の比率を表す。前年比12.96%増加しており、今後比率が現状維持を保てるよう取組が必要である。
② 恒常的な欠損金の有無を表す。過去５年間0％であり、経営の健全性は引続き確保されている。
③ １年以内に支払うべき債務に対する支払い能力を表す。当該値が示しているように、若干増加しているが良好である。
④ 企業債残高の規模を表す。新規の借り入れもなく順調に償還を進めている。
⑤ 料金水準等が適切であるかがわかる。一般会計からの繰入もないため健全な料金水準と判断できる。
⑥ 収益にあがった水量１㎥あたりどれだけの費用がかかているのかを表す。自己水源を使用しているため類似団体と比べ低くなっている。
⑦ 施設の規模が適正であるか、また効率的か等が判断できる。類似団体を上回っており適正に運用していると言える。
⑧ 購入又は浄水し配水している水道水が、収益に反映されている割合を表す。本町は購入は無く、浄水し配水しているので100％に近づけるよう漏水及びメーター不感等の原因を特定し対策を講じる必要がある。</t>
    <rPh sb="23" eb="25">
      <t>ゾウカ</t>
    </rPh>
    <rPh sb="143" eb="145">
      <t>ゾウカ</t>
    </rPh>
    <rPh sb="397" eb="399">
      <t>ホンチョウ</t>
    </rPh>
    <rPh sb="400" eb="402">
      <t>コウニュウ</t>
    </rPh>
    <rPh sb="403" eb="404">
      <t>ナ</t>
    </rPh>
    <rPh sb="406" eb="408">
      <t>ジョウスイ</t>
    </rPh>
    <rPh sb="409" eb="411">
      <t>ハイスイ</t>
    </rPh>
    <phoneticPr fontId="4"/>
  </si>
  <si>
    <t>①有形固定資産減価償却費率は、有形固定資産の老朽化度合いを表します。数値が高い場合は、法定耐用年数を経過した管路を多く保有していることになり、全国平均及び類似団体より高い状況にあります。
　②管路経年化率は、法定耐用年数を超えた管路延長の割合を表しています。前年度に比べ法定耐用年数を超えた管の割合が増加したことになります。
　③管路更新率は、当該年度に更新した管路延長の割合を表す指標で管路の更新ペースや状況を表しており、長年にわたり更新がなく全国平均及び類似団体平均値に比べ低い結果となっています。</t>
    <rPh sb="212" eb="214">
      <t>ナガネン</t>
    </rPh>
    <rPh sb="218" eb="220">
      <t>コウシン</t>
    </rPh>
    <phoneticPr fontId="4"/>
  </si>
  <si>
    <t>経営比較分析の結果、本町の水道事業経営は概ね良好な状態にあると判断できます。しかし、人口減少やコロナ過での経営自粛等が重なり給水量の減少で収益は上がらず、経営は厳しい現状です。取水施設から給水施設までの施設の老朽化による更新や施設維持に係る費用が今後ますます必要となります。施設更新等の実地計画や財源確保に対する早期の取組が必要であり、検討課題と考えております。</t>
    <rPh sb="50" eb="51">
      <t>カ</t>
    </rPh>
    <rPh sb="53" eb="55">
      <t>ケイエイ</t>
    </rPh>
    <rPh sb="55" eb="57">
      <t>ジシュク</t>
    </rPh>
    <rPh sb="57" eb="58">
      <t>トウ</t>
    </rPh>
    <rPh sb="59" eb="60">
      <t>カサ</t>
    </rPh>
    <rPh sb="168" eb="170">
      <t>ケントウ</t>
    </rPh>
    <rPh sb="170" eb="172">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</si>
</sst>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45-4AEF-B552-B72E1F2E580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1245-4AEF-B552-B72E1F2E580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55.7</c:v>
                </c:pt>
                <c:pt idx="1">
                  <c:v>61.93</c:v>
                </c:pt>
                <c:pt idx="2">
                  <c:v>58.48</c:v>
                </c:pt>
                <c:pt idx="3">
                  <c:v>58.33</c:v>
                </c:pt>
                <c:pt idx="4">
                  <c:v>55.41</c:v>
                </c:pt>
              </c:numCache>
            </c:numRef>
          </c:val>
          <c:extLst>
            <c:ext xmlns:c16="http://schemas.microsoft.com/office/drawing/2014/chart" uri="{C3380CC4-5D6E-409C-BE32-E72D297353CC}">
              <c16:uniqueId val="{00000000-8564-45FF-BBA3-D8083D69E4A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8564-45FF-BBA3-D8083D69E4A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93.15</c:v>
                </c:pt>
                <c:pt idx="1">
                  <c:v>81.64</c:v>
                </c:pt>
                <c:pt idx="2">
                  <c:v>84.93</c:v>
                </c:pt>
                <c:pt idx="3">
                  <c:v>82.03</c:v>
                </c:pt>
                <c:pt idx="4">
                  <c:v>85.04</c:v>
                </c:pt>
              </c:numCache>
            </c:numRef>
          </c:val>
          <c:extLst>
            <c:ext xmlns:c16="http://schemas.microsoft.com/office/drawing/2014/chart" uri="{C3380CC4-5D6E-409C-BE32-E72D297353CC}">
              <c16:uniqueId val="{00000000-C8D3-4C60-8F0D-D8BC277006D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C8D3-4C60-8F0D-D8BC277006D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117.39</c:v>
                </c:pt>
                <c:pt idx="1">
                  <c:v>119.71</c:v>
                </c:pt>
                <c:pt idx="2">
                  <c:v>121.76</c:v>
                </c:pt>
                <c:pt idx="3">
                  <c:v>104.93</c:v>
                </c:pt>
                <c:pt idx="4">
                  <c:v>117.89</c:v>
                </c:pt>
              </c:numCache>
            </c:numRef>
          </c:val>
          <c:extLst>
            <c:ext xmlns:c16="http://schemas.microsoft.com/office/drawing/2014/chart" uri="{C3380CC4-5D6E-409C-BE32-E72D297353CC}">
              <c16:uniqueId val="{00000000-497B-4DF0-92D2-77AB08AEB37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497B-4DF0-92D2-77AB08AEB37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70.88</c:v>
                </c:pt>
                <c:pt idx="1">
                  <c:v>72.180000000000007</c:v>
                </c:pt>
                <c:pt idx="2">
                  <c:v>72.89</c:v>
                </c:pt>
                <c:pt idx="3">
                  <c:v>73.48</c:v>
                </c:pt>
                <c:pt idx="4">
                  <c:v>74.58</c:v>
                </c:pt>
              </c:numCache>
            </c:numRef>
          </c:val>
          <c:extLst>
            <c:ext xmlns:c16="http://schemas.microsoft.com/office/drawing/2014/chart" uri="{C3380CC4-5D6E-409C-BE32-E72D297353CC}">
              <c16:uniqueId val="{00000000-538B-4B2D-8136-A4ED624B057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538B-4B2D-8136-A4ED624B057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55.5</c:v>
                </c:pt>
                <c:pt idx="1">
                  <c:v>58.05</c:v>
                </c:pt>
                <c:pt idx="2">
                  <c:v>57.79</c:v>
                </c:pt>
                <c:pt idx="3">
                  <c:v>57.79</c:v>
                </c:pt>
                <c:pt idx="4">
                  <c:v>64.569999999999993</c:v>
                </c:pt>
              </c:numCache>
            </c:numRef>
          </c:val>
          <c:extLst>
            <c:ext xmlns:c16="http://schemas.microsoft.com/office/drawing/2014/chart" uri="{C3380CC4-5D6E-409C-BE32-E72D297353CC}">
              <c16:uniqueId val="{00000000-3A1B-4E4C-9BCF-C8678F2D0E3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3A1B-4E4C-9BCF-C8678F2D0E3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80-4E38-B815-578251D8CE4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A080-4E38-B815-578251D8CE4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307.7</c:v>
                </c:pt>
                <c:pt idx="1">
                  <c:v>443.61</c:v>
                </c:pt>
                <c:pt idx="2">
                  <c:v>439.63</c:v>
                </c:pt>
                <c:pt idx="3">
                  <c:v>396.93</c:v>
                </c:pt>
                <c:pt idx="4">
                  <c:v>403.04</c:v>
                </c:pt>
              </c:numCache>
            </c:numRef>
          </c:val>
          <c:extLst>
            <c:ext xmlns:c16="http://schemas.microsoft.com/office/drawing/2014/chart" uri="{C3380CC4-5D6E-409C-BE32-E72D297353CC}">
              <c16:uniqueId val="{00000000-EFD3-45C7-A21E-BEEC5252295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EFD3-45C7-A21E-BEEC5252295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249.79</c:v>
                </c:pt>
                <c:pt idx="1">
                  <c:v>226.04</c:v>
                </c:pt>
                <c:pt idx="2">
                  <c:v>202.12</c:v>
                </c:pt>
                <c:pt idx="3">
                  <c:v>185.99</c:v>
                </c:pt>
                <c:pt idx="4">
                  <c:v>157.93</c:v>
                </c:pt>
              </c:numCache>
            </c:numRef>
          </c:val>
          <c:extLst>
            <c:ext xmlns:c16="http://schemas.microsoft.com/office/drawing/2014/chart" uri="{C3380CC4-5D6E-409C-BE32-E72D297353CC}">
              <c16:uniqueId val="{00000000-0950-472F-82D4-BDE0414F5DA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0950-472F-82D4-BDE0414F5DA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117.12</c:v>
                </c:pt>
                <c:pt idx="1">
                  <c:v>117.15</c:v>
                </c:pt>
                <c:pt idx="2">
                  <c:v>122.69</c:v>
                </c:pt>
                <c:pt idx="3">
                  <c:v>99.85</c:v>
                </c:pt>
                <c:pt idx="4">
                  <c:v>109.47</c:v>
                </c:pt>
              </c:numCache>
            </c:numRef>
          </c:val>
          <c:extLst>
            <c:ext xmlns:c16="http://schemas.microsoft.com/office/drawing/2014/chart" uri="{C3380CC4-5D6E-409C-BE32-E72D297353CC}">
              <c16:uniqueId val="{00000000-6797-40F8-B4C0-CF0613ECB56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6797-40F8-B4C0-CF0613ECB56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170.44</c:v>
                </c:pt>
                <c:pt idx="1">
                  <c:v>170.55</c:v>
                </c:pt>
                <c:pt idx="2">
                  <c:v>162.49</c:v>
                </c:pt>
                <c:pt idx="3">
                  <c:v>193.63</c:v>
                </c:pt>
                <c:pt idx="4">
                  <c:v>177.2</c:v>
                </c:pt>
              </c:numCache>
            </c:numRef>
          </c:val>
          <c:extLst>
            <c:ext xmlns:c16="http://schemas.microsoft.com/office/drawing/2014/chart" uri="{C3380CC4-5D6E-409C-BE32-E72D297353CC}">
              <c16:uniqueId val="{00000000-9005-41F8-AA12-80B863FD3B2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9005-41F8-AA12-80B863FD3B2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沖縄県　久米島町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自治体職員</v>
      </c>
      <c r="AE8" s="44"/>
      <c r="AF8" s="44"/>
      <c r="AG8" s="44"/>
      <c r="AH8" s="44"/>
      <c r="AI8" s="44"/>
      <c r="AJ8" s="44"/>
      <c r="AK8" s="2"/>
      <c r="AL8" s="45">
        <f>データ!$R$6</f>
        <v>7585</v>
      </c>
      <c r="AM8" s="45"/>
      <c r="AN8" s="45"/>
      <c r="AO8" s="45"/>
      <c r="AP8" s="45"/>
      <c r="AQ8" s="45"/>
      <c r="AR8" s="45"/>
      <c r="AS8" s="45"/>
      <c r="AT8" s="46">
        <f>データ!$S$6</f>
        <v>63.65</v>
      </c>
      <c r="AU8" s="47"/>
      <c r="AV8" s="47"/>
      <c r="AW8" s="47"/>
      <c r="AX8" s="47"/>
      <c r="AY8" s="47"/>
      <c r="AZ8" s="47"/>
      <c r="BA8" s="47"/>
      <c r="BB8" s="48">
        <f>データ!$T$6</f>
        <v>119.17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78.92</v>
      </c>
      <c r="J10" s="47"/>
      <c r="K10" s="47"/>
      <c r="L10" s="47"/>
      <c r="M10" s="47"/>
      <c r="N10" s="47"/>
      <c r="O10" s="81"/>
      <c r="P10" s="48">
        <f>データ!$P$6</f>
        <v>99.23</v>
      </c>
      <c r="Q10" s="48"/>
      <c r="R10" s="48"/>
      <c r="S10" s="48"/>
      <c r="T10" s="48"/>
      <c r="U10" s="48"/>
      <c r="V10" s="48"/>
      <c r="W10" s="45">
        <f>データ!$Q$6</f>
        <v>3278</v>
      </c>
      <c r="X10" s="45"/>
      <c r="Y10" s="45"/>
      <c r="Z10" s="45"/>
      <c r="AA10" s="45"/>
      <c r="AB10" s="45"/>
      <c r="AC10" s="45"/>
      <c r="AD10" s="2"/>
      <c r="AE10" s="2"/>
      <c r="AF10" s="2"/>
      <c r="AG10" s="2"/>
      <c r="AH10" s="2"/>
      <c r="AI10" s="2"/>
      <c r="AJ10" s="2"/>
      <c r="AK10" s="2"/>
      <c r="AL10" s="45">
        <f>データ!$U$6</f>
        <v>7393</v>
      </c>
      <c r="AM10" s="45"/>
      <c r="AN10" s="45"/>
      <c r="AO10" s="45"/>
      <c r="AP10" s="45"/>
      <c r="AQ10" s="45"/>
      <c r="AR10" s="45"/>
      <c r="AS10" s="45"/>
      <c r="AT10" s="46">
        <f>データ!$V$6</f>
        <v>13.21</v>
      </c>
      <c r="AU10" s="47"/>
      <c r="AV10" s="47"/>
      <c r="AW10" s="47"/>
      <c r="AX10" s="47"/>
      <c r="AY10" s="47"/>
      <c r="AZ10" s="47"/>
      <c r="BA10" s="47"/>
      <c r="BB10" s="48">
        <f>データ!$W$6</f>
        <v>559.65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9l/wj+8jkzPDc46/tyzqV3v9SxP16bA/PdngkJEKqfT8kn2w+YZxx1Oo2tnRvVvWV1V+3UE3IhtUsIVY0fY7pg==" saltValue="8SjQBK8XcCX/M8JXKbMfP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473618</v>
      </c>
      <c r="D6" s="20">
        <f t="shared" si="3"/>
        <v>46</v>
      </c>
      <c r="E6" s="20">
        <f t="shared" si="3"/>
        <v>1</v>
      </c>
      <c r="F6" s="20">
        <f t="shared" si="3"/>
        <v>0</v>
      </c>
      <c r="G6" s="20">
        <f t="shared" si="3"/>
        <v>1</v>
      </c>
      <c r="H6" s="20" t="str">
        <f t="shared" si="3"/>
        <v>沖縄県　久米島町</v>
      </c>
      <c r="I6" s="20" t="str">
        <f t="shared" si="3"/>
        <v>法適用</v>
      </c>
      <c r="J6" s="20" t="str">
        <f t="shared" si="3"/>
        <v>水道事業</v>
      </c>
      <c r="K6" s="20" t="str">
        <f t="shared" si="3"/>
        <v>末端給水事業</v>
      </c>
      <c r="L6" s="20" t="str">
        <f t="shared" si="3"/>
        <v>A8</v>
      </c>
      <c r="M6" s="20" t="str">
        <f t="shared" si="3"/>
        <v>自治体職員</v>
      </c>
      <c r="N6" s="21" t="str">
        <f t="shared" si="3"/>
        <v>-</v>
      </c>
      <c r="O6" s="21">
        <f t="shared" si="3"/>
        <v>78.92</v>
      </c>
      <c r="P6" s="21">
        <f t="shared" si="3"/>
        <v>99.23</v>
      </c>
      <c r="Q6" s="21">
        <f t="shared" si="3"/>
        <v>3278</v>
      </c>
      <c r="R6" s="21">
        <f t="shared" si="3"/>
        <v>7585</v>
      </c>
      <c r="S6" s="21">
        <f t="shared" si="3"/>
        <v>63.65</v>
      </c>
      <c r="T6" s="21">
        <f t="shared" si="3"/>
        <v>119.17</v>
      </c>
      <c r="U6" s="21">
        <f t="shared" si="3"/>
        <v>7393</v>
      </c>
      <c r="V6" s="21">
        <f t="shared" si="3"/>
        <v>13.21</v>
      </c>
      <c r="W6" s="21">
        <f t="shared" si="3"/>
        <v>559.65</v>
      </c>
      <c r="X6" s="22">
        <f>IF(X7="",NA(),X7)</f>
        <v>117.39</v>
      </c>
      <c r="Y6" s="22">
        <f t="shared" ref="Y6:AG6" si="4">IF(Y7="",NA(),Y7)</f>
        <v>119.71</v>
      </c>
      <c r="Z6" s="22">
        <f t="shared" si="4"/>
        <v>121.76</v>
      </c>
      <c r="AA6" s="22">
        <f t="shared" si="4"/>
        <v>104.93</v>
      </c>
      <c r="AB6" s="22">
        <f t="shared" si="4"/>
        <v>117.89</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307.7</v>
      </c>
      <c r="AU6" s="22">
        <f t="shared" ref="AU6:BC6" si="6">IF(AU7="",NA(),AU7)</f>
        <v>443.61</v>
      </c>
      <c r="AV6" s="22">
        <f t="shared" si="6"/>
        <v>439.63</v>
      </c>
      <c r="AW6" s="22">
        <f t="shared" si="6"/>
        <v>396.93</v>
      </c>
      <c r="AX6" s="22">
        <f t="shared" si="6"/>
        <v>403.04</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249.79</v>
      </c>
      <c r="BF6" s="22">
        <f t="shared" ref="BF6:BN6" si="7">IF(BF7="",NA(),BF7)</f>
        <v>226.04</v>
      </c>
      <c r="BG6" s="22">
        <f t="shared" si="7"/>
        <v>202.12</v>
      </c>
      <c r="BH6" s="22">
        <f t="shared" si="7"/>
        <v>185.99</v>
      </c>
      <c r="BI6" s="22">
        <f t="shared" si="7"/>
        <v>157.93</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117.12</v>
      </c>
      <c r="BQ6" s="22">
        <f t="shared" ref="BQ6:BY6" si="8">IF(BQ7="",NA(),BQ7)</f>
        <v>117.15</v>
      </c>
      <c r="BR6" s="22">
        <f t="shared" si="8"/>
        <v>122.69</v>
      </c>
      <c r="BS6" s="22">
        <f t="shared" si="8"/>
        <v>99.85</v>
      </c>
      <c r="BT6" s="22">
        <f t="shared" si="8"/>
        <v>109.47</v>
      </c>
      <c r="BU6" s="22">
        <f t="shared" si="8"/>
        <v>87.51</v>
      </c>
      <c r="BV6" s="22">
        <f t="shared" si="8"/>
        <v>84.77</v>
      </c>
      <c r="BW6" s="22">
        <f t="shared" si="8"/>
        <v>87.11</v>
      </c>
      <c r="BX6" s="22">
        <f t="shared" si="8"/>
        <v>82.78</v>
      </c>
      <c r="BY6" s="22">
        <f t="shared" si="8"/>
        <v>84.82</v>
      </c>
      <c r="BZ6" s="21" t="str">
        <f>IF(BZ7="","",IF(BZ7="-","【-】","【"&amp;SUBSTITUTE(TEXT(BZ7,"#,##0.00"),"-","△")&amp;"】"))</f>
        <v>【102.35】</v>
      </c>
      <c r="CA6" s="22">
        <f>IF(CA7="",NA(),CA7)</f>
        <v>170.44</v>
      </c>
      <c r="CB6" s="22">
        <f t="shared" ref="CB6:CJ6" si="9">IF(CB7="",NA(),CB7)</f>
        <v>170.55</v>
      </c>
      <c r="CC6" s="22">
        <f t="shared" si="9"/>
        <v>162.49</v>
      </c>
      <c r="CD6" s="22">
        <f t="shared" si="9"/>
        <v>193.63</v>
      </c>
      <c r="CE6" s="22">
        <f t="shared" si="9"/>
        <v>177.2</v>
      </c>
      <c r="CF6" s="22">
        <f t="shared" si="9"/>
        <v>218.42</v>
      </c>
      <c r="CG6" s="22">
        <f t="shared" si="9"/>
        <v>227.27</v>
      </c>
      <c r="CH6" s="22">
        <f t="shared" si="9"/>
        <v>223.98</v>
      </c>
      <c r="CI6" s="22">
        <f t="shared" si="9"/>
        <v>225.09</v>
      </c>
      <c r="CJ6" s="22">
        <f t="shared" si="9"/>
        <v>224.82</v>
      </c>
      <c r="CK6" s="21" t="str">
        <f>IF(CK7="","",IF(CK7="-","【-】","【"&amp;SUBSTITUTE(TEXT(CK7,"#,##0.00"),"-","△")&amp;"】"))</f>
        <v>【167.74】</v>
      </c>
      <c r="CL6" s="22">
        <f>IF(CL7="",NA(),CL7)</f>
        <v>55.7</v>
      </c>
      <c r="CM6" s="22">
        <f t="shared" ref="CM6:CU6" si="10">IF(CM7="",NA(),CM7)</f>
        <v>61.93</v>
      </c>
      <c r="CN6" s="22">
        <f t="shared" si="10"/>
        <v>58.48</v>
      </c>
      <c r="CO6" s="22">
        <f t="shared" si="10"/>
        <v>58.33</v>
      </c>
      <c r="CP6" s="22">
        <f t="shared" si="10"/>
        <v>55.41</v>
      </c>
      <c r="CQ6" s="22">
        <f t="shared" si="10"/>
        <v>50.24</v>
      </c>
      <c r="CR6" s="22">
        <f t="shared" si="10"/>
        <v>50.29</v>
      </c>
      <c r="CS6" s="22">
        <f t="shared" si="10"/>
        <v>49.64</v>
      </c>
      <c r="CT6" s="22">
        <f t="shared" si="10"/>
        <v>49.38</v>
      </c>
      <c r="CU6" s="22">
        <f t="shared" si="10"/>
        <v>50.09</v>
      </c>
      <c r="CV6" s="21" t="str">
        <f>IF(CV7="","",IF(CV7="-","【-】","【"&amp;SUBSTITUTE(TEXT(CV7,"#,##0.00"),"-","△")&amp;"】"))</f>
        <v>【60.29】</v>
      </c>
      <c r="CW6" s="22">
        <f>IF(CW7="",NA(),CW7)</f>
        <v>93.15</v>
      </c>
      <c r="CX6" s="22">
        <f t="shared" ref="CX6:DF6" si="11">IF(CX7="",NA(),CX7)</f>
        <v>81.64</v>
      </c>
      <c r="CY6" s="22">
        <f t="shared" si="11"/>
        <v>84.93</v>
      </c>
      <c r="CZ6" s="22">
        <f t="shared" si="11"/>
        <v>82.03</v>
      </c>
      <c r="DA6" s="22">
        <f t="shared" si="11"/>
        <v>85.04</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70.88</v>
      </c>
      <c r="DI6" s="22">
        <f t="shared" ref="DI6:DQ6" si="12">IF(DI7="",NA(),DI7)</f>
        <v>72.180000000000007</v>
      </c>
      <c r="DJ6" s="22">
        <f t="shared" si="12"/>
        <v>72.89</v>
      </c>
      <c r="DK6" s="22">
        <f t="shared" si="12"/>
        <v>73.48</v>
      </c>
      <c r="DL6" s="22">
        <f t="shared" si="12"/>
        <v>74.58</v>
      </c>
      <c r="DM6" s="22">
        <f t="shared" si="12"/>
        <v>45.14</v>
      </c>
      <c r="DN6" s="22">
        <f t="shared" si="12"/>
        <v>45.85</v>
      </c>
      <c r="DO6" s="22">
        <f t="shared" si="12"/>
        <v>47.31</v>
      </c>
      <c r="DP6" s="22">
        <f t="shared" si="12"/>
        <v>47.5</v>
      </c>
      <c r="DQ6" s="22">
        <f t="shared" si="12"/>
        <v>48.41</v>
      </c>
      <c r="DR6" s="21" t="str">
        <f>IF(DR7="","",IF(DR7="-","【-】","【"&amp;SUBSTITUTE(TEXT(DR7,"#,##0.00"),"-","△")&amp;"】"))</f>
        <v>【50.88】</v>
      </c>
      <c r="DS6" s="22">
        <f>IF(DS7="",NA(),DS7)</f>
        <v>55.5</v>
      </c>
      <c r="DT6" s="22">
        <f t="shared" ref="DT6:EB6" si="13">IF(DT7="",NA(),DT7)</f>
        <v>58.05</v>
      </c>
      <c r="DU6" s="22">
        <f t="shared" si="13"/>
        <v>57.79</v>
      </c>
      <c r="DV6" s="22">
        <f t="shared" si="13"/>
        <v>57.79</v>
      </c>
      <c r="DW6" s="22">
        <f t="shared" si="13"/>
        <v>64.569999999999993</v>
      </c>
      <c r="DX6" s="22">
        <f t="shared" si="13"/>
        <v>13.58</v>
      </c>
      <c r="DY6" s="22">
        <f t="shared" si="13"/>
        <v>14.13</v>
      </c>
      <c r="DZ6" s="22">
        <f t="shared" si="13"/>
        <v>16.77</v>
      </c>
      <c r="EA6" s="22">
        <f t="shared" si="13"/>
        <v>17.399999999999999</v>
      </c>
      <c r="EB6" s="22">
        <f t="shared" si="13"/>
        <v>18.64</v>
      </c>
      <c r="EC6" s="21" t="str">
        <f>IF(EC7="","",IF(EC7="-","【-】","【"&amp;SUBSTITUTE(TEXT(EC7,"#,##0.00"),"-","△")&amp;"】"))</f>
        <v>【22.30】</v>
      </c>
      <c r="ED6" s="21">
        <f>IF(ED7="",NA(),ED7)</f>
        <v>0</v>
      </c>
      <c r="EE6" s="21">
        <f t="shared" ref="EE6:EM6" si="14">IF(EE7="",NA(),EE7)</f>
        <v>0</v>
      </c>
      <c r="EF6" s="21">
        <f t="shared" si="14"/>
        <v>0</v>
      </c>
      <c r="EG6" s="21">
        <f t="shared" si="14"/>
        <v>0</v>
      </c>
      <c r="EH6" s="21">
        <f t="shared" si="14"/>
        <v>0</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2">
      <c r="A7" s="15"/>
      <c r="B7" s="24">
        <v>2021</v>
      </c>
      <c r="C7" s="24">
        <v>473618</v>
      </c>
      <c r="D7" s="24">
        <v>46</v>
      </c>
      <c r="E7" s="24">
        <v>1</v>
      </c>
      <c r="F7" s="24">
        <v>0</v>
      </c>
      <c r="G7" s="24">
        <v>1</v>
      </c>
      <c r="H7" s="24" t="s">
        <v>93</v>
      </c>
      <c r="I7" s="24" t="s">
        <v>94</v>
      </c>
      <c r="J7" s="24" t="s">
        <v>95</v>
      </c>
      <c r="K7" s="24" t="s">
        <v>96</v>
      </c>
      <c r="L7" s="24" t="s">
        <v>97</v>
      </c>
      <c r="M7" s="24" t="s">
        <v>98</v>
      </c>
      <c r="N7" s="25" t="s">
        <v>99</v>
      </c>
      <c r="O7" s="25">
        <v>78.92</v>
      </c>
      <c r="P7" s="25">
        <v>99.23</v>
      </c>
      <c r="Q7" s="25">
        <v>3278</v>
      </c>
      <c r="R7" s="25">
        <v>7585</v>
      </c>
      <c r="S7" s="25">
        <v>63.65</v>
      </c>
      <c r="T7" s="25">
        <v>119.17</v>
      </c>
      <c r="U7" s="25">
        <v>7393</v>
      </c>
      <c r="V7" s="25">
        <v>13.21</v>
      </c>
      <c r="W7" s="25">
        <v>559.65</v>
      </c>
      <c r="X7" s="25">
        <v>117.39</v>
      </c>
      <c r="Y7" s="25">
        <v>119.71</v>
      </c>
      <c r="Z7" s="25">
        <v>121.76</v>
      </c>
      <c r="AA7" s="25">
        <v>104.93</v>
      </c>
      <c r="AB7" s="25">
        <v>117.89</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307.7</v>
      </c>
      <c r="AU7" s="25">
        <v>443.61</v>
      </c>
      <c r="AV7" s="25">
        <v>439.63</v>
      </c>
      <c r="AW7" s="25">
        <v>396.93</v>
      </c>
      <c r="AX7" s="25">
        <v>403.04</v>
      </c>
      <c r="AY7" s="25">
        <v>293.23</v>
      </c>
      <c r="AZ7" s="25">
        <v>300.14</v>
      </c>
      <c r="BA7" s="25">
        <v>301.04000000000002</v>
      </c>
      <c r="BB7" s="25">
        <v>305.08</v>
      </c>
      <c r="BC7" s="25">
        <v>305.33999999999997</v>
      </c>
      <c r="BD7" s="25">
        <v>261.51</v>
      </c>
      <c r="BE7" s="25">
        <v>249.79</v>
      </c>
      <c r="BF7" s="25">
        <v>226.04</v>
      </c>
      <c r="BG7" s="25">
        <v>202.12</v>
      </c>
      <c r="BH7" s="25">
        <v>185.99</v>
      </c>
      <c r="BI7" s="25">
        <v>157.93</v>
      </c>
      <c r="BJ7" s="25">
        <v>542.29999999999995</v>
      </c>
      <c r="BK7" s="25">
        <v>566.65</v>
      </c>
      <c r="BL7" s="25">
        <v>551.62</v>
      </c>
      <c r="BM7" s="25">
        <v>585.59</v>
      </c>
      <c r="BN7" s="25">
        <v>561.34</v>
      </c>
      <c r="BO7" s="25">
        <v>265.16000000000003</v>
      </c>
      <c r="BP7" s="25">
        <v>117.12</v>
      </c>
      <c r="BQ7" s="25">
        <v>117.15</v>
      </c>
      <c r="BR7" s="25">
        <v>122.69</v>
      </c>
      <c r="BS7" s="25">
        <v>99.85</v>
      </c>
      <c r="BT7" s="25">
        <v>109.47</v>
      </c>
      <c r="BU7" s="25">
        <v>87.51</v>
      </c>
      <c r="BV7" s="25">
        <v>84.77</v>
      </c>
      <c r="BW7" s="25">
        <v>87.11</v>
      </c>
      <c r="BX7" s="25">
        <v>82.78</v>
      </c>
      <c r="BY7" s="25">
        <v>84.82</v>
      </c>
      <c r="BZ7" s="25">
        <v>102.35</v>
      </c>
      <c r="CA7" s="25">
        <v>170.44</v>
      </c>
      <c r="CB7" s="25">
        <v>170.55</v>
      </c>
      <c r="CC7" s="25">
        <v>162.49</v>
      </c>
      <c r="CD7" s="25">
        <v>193.63</v>
      </c>
      <c r="CE7" s="25">
        <v>177.2</v>
      </c>
      <c r="CF7" s="25">
        <v>218.42</v>
      </c>
      <c r="CG7" s="25">
        <v>227.27</v>
      </c>
      <c r="CH7" s="25">
        <v>223.98</v>
      </c>
      <c r="CI7" s="25">
        <v>225.09</v>
      </c>
      <c r="CJ7" s="25">
        <v>224.82</v>
      </c>
      <c r="CK7" s="25">
        <v>167.74</v>
      </c>
      <c r="CL7" s="25">
        <v>55.7</v>
      </c>
      <c r="CM7" s="25">
        <v>61.93</v>
      </c>
      <c r="CN7" s="25">
        <v>58.48</v>
      </c>
      <c r="CO7" s="25">
        <v>58.33</v>
      </c>
      <c r="CP7" s="25">
        <v>55.41</v>
      </c>
      <c r="CQ7" s="25">
        <v>50.24</v>
      </c>
      <c r="CR7" s="25">
        <v>50.29</v>
      </c>
      <c r="CS7" s="25">
        <v>49.64</v>
      </c>
      <c r="CT7" s="25">
        <v>49.38</v>
      </c>
      <c r="CU7" s="25">
        <v>50.09</v>
      </c>
      <c r="CV7" s="25">
        <v>60.29</v>
      </c>
      <c r="CW7" s="25">
        <v>93.15</v>
      </c>
      <c r="CX7" s="25">
        <v>81.64</v>
      </c>
      <c r="CY7" s="25">
        <v>84.93</v>
      </c>
      <c r="CZ7" s="25">
        <v>82.03</v>
      </c>
      <c r="DA7" s="25">
        <v>85.04</v>
      </c>
      <c r="DB7" s="25">
        <v>78.650000000000006</v>
      </c>
      <c r="DC7" s="25">
        <v>77.73</v>
      </c>
      <c r="DD7" s="25">
        <v>78.09</v>
      </c>
      <c r="DE7" s="25">
        <v>78.010000000000005</v>
      </c>
      <c r="DF7" s="25">
        <v>77.599999999999994</v>
      </c>
      <c r="DG7" s="25">
        <v>90.12</v>
      </c>
      <c r="DH7" s="25">
        <v>70.88</v>
      </c>
      <c r="DI7" s="25">
        <v>72.180000000000007</v>
      </c>
      <c r="DJ7" s="25">
        <v>72.89</v>
      </c>
      <c r="DK7" s="25">
        <v>73.48</v>
      </c>
      <c r="DL7" s="25">
        <v>74.58</v>
      </c>
      <c r="DM7" s="25">
        <v>45.14</v>
      </c>
      <c r="DN7" s="25">
        <v>45.85</v>
      </c>
      <c r="DO7" s="25">
        <v>47.31</v>
      </c>
      <c r="DP7" s="25">
        <v>47.5</v>
      </c>
      <c r="DQ7" s="25">
        <v>48.41</v>
      </c>
      <c r="DR7" s="25">
        <v>50.88</v>
      </c>
      <c r="DS7" s="25">
        <v>55.5</v>
      </c>
      <c r="DT7" s="25">
        <v>58.05</v>
      </c>
      <c r="DU7" s="25">
        <v>57.79</v>
      </c>
      <c r="DV7" s="25">
        <v>57.79</v>
      </c>
      <c r="DW7" s="25">
        <v>64.569999999999993</v>
      </c>
      <c r="DX7" s="25">
        <v>13.58</v>
      </c>
      <c r="DY7" s="25">
        <v>14.13</v>
      </c>
      <c r="DZ7" s="25">
        <v>16.77</v>
      </c>
      <c r="EA7" s="25">
        <v>17.399999999999999</v>
      </c>
      <c r="EB7" s="25">
        <v>18.64</v>
      </c>
      <c r="EC7" s="25">
        <v>22.3</v>
      </c>
      <c r="ED7" s="25">
        <v>0</v>
      </c>
      <c r="EE7" s="25">
        <v>0</v>
      </c>
      <c r="EF7" s="25">
        <v>0</v>
      </c>
      <c r="EG7" s="25">
        <v>0</v>
      </c>
      <c r="EH7" s="25">
        <v>0</v>
      </c>
      <c r="EI7" s="25">
        <v>0.44</v>
      </c>
      <c r="EJ7" s="25">
        <v>0.52</v>
      </c>
      <c r="EK7" s="25">
        <v>0.47</v>
      </c>
      <c r="EL7" s="25">
        <v>0.4</v>
      </c>
      <c r="EM7" s="25">
        <v>0.36</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宮里妙子</cp:lastModifiedBy>
  <cp:lastPrinted>2023-01-10T06:22:05Z</cp:lastPrinted>
  <dcterms:created xsi:type="dcterms:W3CDTF">2022-12-01T01:07:40Z</dcterms:created>
  <dcterms:modified xsi:type="dcterms:W3CDTF">2023-01-10T06:58:47Z</dcterms:modified>
  <cp:category/>
</cp:coreProperties>
</file>