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192.168.154.100\Share\水道課\03下水道\令和7年度\沖縄県\市町村課\調査・照会\20260120 【127沖縄県市町村課】公営企業に係る経営比較分析表（令和６年度決算）の分析・公表について\参考\"/>
    </mc:Choice>
  </mc:AlternateContent>
  <xr:revisionPtr revIDLastSave="0" documentId="13_ncr:1_{8FEDEDAE-E208-4CA3-A788-9C01B0DFA252}" xr6:coauthVersionLast="36" xr6:coauthVersionMax="36" xr10:uidLastSave="{00000000-0000-0000-0000-000000000000}"/>
  <workbookProtection workbookAlgorithmName="SHA-512" workbookHashValue="zJakG4u/NgO9wjnRi4uGMWJH7z5aokcsuQ4yJ24vtlJhw1FGvhb3KmOR4hxePZwZJhmfpCGtJavyOvGxHpzyrw==" workbookSaltValue="c1oJccE2RnklAdQd/pt9hQ==" workbookSpinCount="100000" lockStructure="1"/>
  <bookViews>
    <workbookView xWindow="0" yWindow="0" windowWidth="23040" windowHeight="805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I10" i="4" s="1"/>
  <c r="N6" i="5"/>
  <c r="B10" i="4" s="1"/>
  <c r="M6" i="5"/>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BB10" i="4"/>
  <c r="W10" i="4"/>
  <c r="AD8" i="4"/>
  <c r="B8" i="4"/>
  <c r="B6" i="4"/>
</calcChain>
</file>

<file path=xl/sharedStrings.xml><?xml version="1.0" encoding="utf-8"?>
<sst xmlns="http://schemas.openxmlformats.org/spreadsheetml/2006/main" count="241" uniqueCount="119">
  <si>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</si>
  <si>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</si>
  <si>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</si>
  <si>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</si>
  <si>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</si>
  <si>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</si>
  <si>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</si>
  <si>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</si>
  <si>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</si>
  <si>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</si>
  <si>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</si>
  <si>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</si>
  <si>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</si>
  <si>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</si>
  <si>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</si>
  <si>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</si>
  <si>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</si>
  <si>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</si>
  <si>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</si>
  <si>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</si>
  <si>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</si>
  <si>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</si>
  <si>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</si>
  <si>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</si>
  <si>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</si>
  <si>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</si>
  <si>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</si>
  <si>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</si>
  <si>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</si>
  <si>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</si>
  <si>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</si>
  <si>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</si>
  <si>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</si>
  <si>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</si>
  <si>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</si>
  <si>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</si>
  <si>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</si>
  <si>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</si>
  <si>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</si>
  <si>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</si>
  <si>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</si>
  <si>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</si>
  <si>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</si>
  <si>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</si>
  <si>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</si>
  <si>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</si>
  <si>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</si>
  <si>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</si>
  <si>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</si>
  <si>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</si>
  <si>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</si>
  <si>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</si>
  <si>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</si>
  <si>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</si>
  <si>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</si>
  <si>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</si>
  <si>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</si>
  <si>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</si>
  <si>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</si>
  <si>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</si>
  <si>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</si>
  <si>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</si>
  <si>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</si>
  <si>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</si>
  <si>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</si>
  <si>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</si>
  <si>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</si>
  <si>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</si>
  <si>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</si>
  <si>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</si>
  <si>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</si>
  <si>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</si>
  <si>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</si>
  <si>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</si>
  <si>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</si>
  <si>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</si>
  <si>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</si>
  <si>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</si>
  <si>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</si>
  <si>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</si>
  <si>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</si>
  <si>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</si>
  <si>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</si>
  <si>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</si>
  <si>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</si>
  <si>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</si>
  <si>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</si>
  <si>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</si>
  <si>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</si>
  <si>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</si>
  <si>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</si>
  <si>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</si>
  <si>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</si>
  <si>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</si>
  <si>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</si>
  <si>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</si>
  <si>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</si>
  <si>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</si>
  <si>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久米島町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</si>
  <si>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</si>
  <si>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</si>
  <si>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</si>
  <si>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</si>
  <si>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</si>
  <si>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</si>
  <si>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</si>
  <si>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</si>
  <si>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</si>
  <si>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</si>
  <si>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</si>
  <si>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</si>
  <si>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</si>
  <si>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</si>
  <si>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</si>
  <si>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</si>
  <si>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</si>
  <si>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経営の健全性及び効率性を図りつつ、今後想定される下水道施設の老朽化対策に向け、水洗化率の向上に努め、下水道事業として独立採算とする経営への取り組みが必要である。</t>
  </si>
  <si>
    <t>③管渠改善率　　　　　　　　　　　　　　　　　　　　　供用開始から21年経過しているが、現段階での管路更新の必要性はないが、中継ポンプ設備の故障に伴う修繕が増えてきている。</t>
    <phoneticPr fontId="4"/>
  </si>
  <si>
    <t>①収益的収支比率　　　　　　　　　　　　　　　　　平成23年度に料金改定があり、以降各年度の収支は黒字となっており健全な状態といえるが、今後の設備更新投資等の財源を確保するためには、更なる費用の削減及び接続率の向上に取り組む必要がある。　　　　　　　　　　　　　　　　　　　　　　　　　　　　　　　　　　　④企業債残高対事業規模比率　　　　　　　　　　　　新たな投資計画の予定がなく、企業債残高は少額となっている。毎年度の企業債元利償還金は、一般会計からの繰入金で賄っている。　　　　　　　　　　　⑤経費回避率　　　　　　　　　　　　　　　　　　　平成23年度に料金改定があり、平均値を上回るようになった。令和5年度には63.42％となっており、今後も回収率の向上に努める。　　　　　　　　　　　　　　　　　　⑥汚水処理原価　　　　　　　　　　　　　　　　　平均値を下回っており有取水量の増加により原価は減少傾向にある。今後は、不明水への対策が必要となる。　　　　　　　　　　　　　　　　　　　　　　　⑦施設利用率　　　　　　　　　　　　　　　　　　　　　　　　　　平成13年度特定環境保全公共下水道へ接続（汚水処理を特環の処理場で処理している）　　　　　　　　　　　　　　　　　　　　　　　　　　　　　　　　　　　　⑧水洗化率　　　　　　　　　　　　　　　　　　　　　　　　　　　　　　　接続数は微増で推移し平均値に近づきつつあり、徐々に適正な水準の料金体系になることが見込まれる。今後は水洗化率向上のための一層普及啓発活動を強化する必要がある。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</si>
</sst>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90-4619-B862-71ED430416E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2B90-4619-B862-71ED430416E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D7-452F-ACE6-5D5061BBE33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AED7-452F-ACE6-5D5061BBE33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60.14</c:v>
                </c:pt>
                <c:pt idx="1">
                  <c:v>65.569999999999993</c:v>
                </c:pt>
                <c:pt idx="2">
                  <c:v>67.680000000000007</c:v>
                </c:pt>
                <c:pt idx="3">
                  <c:v>67.180000000000007</c:v>
                </c:pt>
                <c:pt idx="4">
                  <c:v>70.709999999999994</c:v>
                </c:pt>
              </c:numCache>
            </c:numRef>
          </c:val>
          <c:extLst>
            <c:ext xmlns:c16="http://schemas.microsoft.com/office/drawing/2014/chart" uri="{C3380CC4-5D6E-409C-BE32-E72D297353CC}">
              <c16:uniqueId val="{00000000-C7A7-444C-B0FA-B5AA83FBF0A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C7A7-444C-B0FA-B5AA83FBF0A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308-49E0-9476-C9B16C03363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08-49E0-9476-C9B16C03363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78-437C-8086-0D32EE0A8B9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78-437C-8086-0D32EE0A8B9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D8-4776-BEF1-A3FA07FC682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D8-4776-BEF1-A3FA07FC682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6B-4F4D-91FF-7E55BA19D30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6B-4F4D-91FF-7E55BA19D30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C6-43B6-8AC7-95F15B4195C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C6-43B6-8AC7-95F15B4195C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473.27</c:v>
                </c:pt>
                <c:pt idx="1">
                  <c:v>385.6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AA5-4811-A80F-1C32A30F2E5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EAA5-4811-A80F-1C32A30F2E5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75.55</c:v>
                </c:pt>
                <c:pt idx="1">
                  <c:v>57.24</c:v>
                </c:pt>
                <c:pt idx="2">
                  <c:v>101.76</c:v>
                </c:pt>
                <c:pt idx="3">
                  <c:v>20.52</c:v>
                </c:pt>
                <c:pt idx="4">
                  <c:v>63.42</c:v>
                </c:pt>
              </c:numCache>
            </c:numRef>
          </c:val>
          <c:extLst>
            <c:ext xmlns:c16="http://schemas.microsoft.com/office/drawing/2014/chart" uri="{C3380CC4-5D6E-409C-BE32-E72D297353CC}">
              <c16:uniqueId val="{00000000-6041-4B01-8EFF-98DF54DEC64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6041-4B01-8EFF-98DF54DEC64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97.47</c:v>
                </c:pt>
                <c:pt idx="1">
                  <c:v>131.08000000000001</c:v>
                </c:pt>
                <c:pt idx="2">
                  <c:v>72.010000000000005</c:v>
                </c:pt>
                <c:pt idx="3">
                  <c:v>329.56</c:v>
                </c:pt>
                <c:pt idx="4">
                  <c:v>62.47</c:v>
                </c:pt>
              </c:numCache>
            </c:numRef>
          </c:val>
          <c:extLst>
            <c:ext xmlns:c16="http://schemas.microsoft.com/office/drawing/2014/chart" uri="{C3380CC4-5D6E-409C-BE32-E72D297353CC}">
              <c16:uniqueId val="{00000000-E80A-4632-8DEF-0E0019BFC99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E80A-4632-8DEF-0E0019BFC99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G1" zoomScale="80" zoomScaleNormal="8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沖縄県　久米島町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7279</v>
      </c>
      <c r="AM8" s="36"/>
      <c r="AN8" s="36"/>
      <c r="AO8" s="36"/>
      <c r="AP8" s="36"/>
      <c r="AQ8" s="36"/>
      <c r="AR8" s="36"/>
      <c r="AS8" s="36"/>
      <c r="AT8" s="37">
        <f>データ!T6</f>
        <v>63.65</v>
      </c>
      <c r="AU8" s="37"/>
      <c r="AV8" s="37"/>
      <c r="AW8" s="37"/>
      <c r="AX8" s="37"/>
      <c r="AY8" s="37"/>
      <c r="AZ8" s="37"/>
      <c r="BA8" s="37"/>
      <c r="BB8" s="37">
        <f>データ!U6</f>
        <v>114.36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5.32</v>
      </c>
      <c r="Q10" s="37"/>
      <c r="R10" s="37"/>
      <c r="S10" s="37"/>
      <c r="T10" s="37"/>
      <c r="U10" s="37"/>
      <c r="V10" s="37"/>
      <c r="W10" s="37">
        <f>データ!Q6</f>
        <v>148.81</v>
      </c>
      <c r="X10" s="37"/>
      <c r="Y10" s="37"/>
      <c r="Z10" s="37"/>
      <c r="AA10" s="37"/>
      <c r="AB10" s="37"/>
      <c r="AC10" s="37"/>
      <c r="AD10" s="36">
        <f>データ!R6</f>
        <v>1513</v>
      </c>
      <c r="AE10" s="36"/>
      <c r="AF10" s="36"/>
      <c r="AG10" s="36"/>
      <c r="AH10" s="36"/>
      <c r="AI10" s="36"/>
      <c r="AJ10" s="36"/>
      <c r="AK10" s="2"/>
      <c r="AL10" s="36">
        <f>データ!V6</f>
        <v>379</v>
      </c>
      <c r="AM10" s="36"/>
      <c r="AN10" s="36"/>
      <c r="AO10" s="36"/>
      <c r="AP10" s="36"/>
      <c r="AQ10" s="36"/>
      <c r="AR10" s="36"/>
      <c r="AS10" s="36"/>
      <c r="AT10" s="37">
        <f>データ!W6</f>
        <v>0.31</v>
      </c>
      <c r="AU10" s="37"/>
      <c r="AV10" s="37"/>
      <c r="AW10" s="37"/>
      <c r="AX10" s="37"/>
      <c r="AY10" s="37"/>
      <c r="AZ10" s="37"/>
      <c r="BA10" s="37"/>
      <c r="BB10" s="37">
        <f>データ!X6</f>
        <v>1222.58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Te+7bMeSy1YO2T7HVPLaJKLb1cUXCDFtlxGaLAq2Vmedex4gzal9jiwl+mEgwyCzRPDjMkFPdv0jnBP75yPNWQ==" saltValue="yjcaQJJRYSR6wr5Vn4BxtA==" spinCount="100000" sheet="1" objects="1" scenarios="1" formatCells="0" formatColumns="0" formatRows="0"/>
  <mergeCells count="51">
    <mergeCell ref="B60:BJ61"/>
    <mergeCell ref="BL64:BZ65"/>
    <mergeCell ref="C83:BJ83"/>
    <mergeCell ref="BL47:BZ63"/>
    <mergeCell ref="BL66:BZ82"/>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473618</v>
      </c>
      <c r="D6" s="19">
        <f t="shared" si="3"/>
        <v>47</v>
      </c>
      <c r="E6" s="19">
        <f t="shared" si="3"/>
        <v>17</v>
      </c>
      <c r="F6" s="19">
        <f t="shared" si="3"/>
        <v>5</v>
      </c>
      <c r="G6" s="19">
        <f t="shared" si="3"/>
        <v>0</v>
      </c>
      <c r="H6" s="19" t="str">
        <f t="shared" si="3"/>
        <v>沖縄県　久米島町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5.32</v>
      </c>
      <c r="Q6" s="20">
        <f t="shared" si="3"/>
        <v>148.81</v>
      </c>
      <c r="R6" s="20">
        <f t="shared" si="3"/>
        <v>1513</v>
      </c>
      <c r="S6" s="20">
        <f t="shared" si="3"/>
        <v>7279</v>
      </c>
      <c r="T6" s="20">
        <f t="shared" si="3"/>
        <v>63.65</v>
      </c>
      <c r="U6" s="20">
        <f t="shared" si="3"/>
        <v>114.36</v>
      </c>
      <c r="V6" s="20">
        <f t="shared" si="3"/>
        <v>379</v>
      </c>
      <c r="W6" s="20">
        <f t="shared" si="3"/>
        <v>0.31</v>
      </c>
      <c r="X6" s="20">
        <f t="shared" si="3"/>
        <v>1222.58</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473.27</v>
      </c>
      <c r="BG6" s="21">
        <f t="shared" ref="BG6:BO6" si="7">IF(BG7="",NA(),BG7)</f>
        <v>385.6</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75.55</v>
      </c>
      <c r="BR6" s="21">
        <f t="shared" ref="BR6:BZ6" si="8">IF(BR7="",NA(),BR7)</f>
        <v>57.24</v>
      </c>
      <c r="BS6" s="21">
        <f t="shared" si="8"/>
        <v>101.76</v>
      </c>
      <c r="BT6" s="21">
        <f t="shared" si="8"/>
        <v>20.52</v>
      </c>
      <c r="BU6" s="21">
        <f t="shared" si="8"/>
        <v>63.42</v>
      </c>
      <c r="BV6" s="21">
        <f t="shared" si="8"/>
        <v>57.31</v>
      </c>
      <c r="BW6" s="21">
        <f t="shared" si="8"/>
        <v>57.08</v>
      </c>
      <c r="BX6" s="21">
        <f t="shared" si="8"/>
        <v>56.26</v>
      </c>
      <c r="BY6" s="21">
        <f t="shared" si="8"/>
        <v>52.94</v>
      </c>
      <c r="BZ6" s="21">
        <f t="shared" si="8"/>
        <v>52.05</v>
      </c>
      <c r="CA6" s="20" t="str">
        <f>IF(CA7="","",IF(CA7="-","【-】","【"&amp;SUBSTITUTE(TEXT(CA7,"#,##0.00"),"-","△")&amp;"】"))</f>
        <v>【56.93】</v>
      </c>
      <c r="CB6" s="21">
        <f>IF(CB7="",NA(),CB7)</f>
        <v>97.47</v>
      </c>
      <c r="CC6" s="21">
        <f t="shared" ref="CC6:CK6" si="9">IF(CC7="",NA(),CC7)</f>
        <v>131.08000000000001</v>
      </c>
      <c r="CD6" s="21">
        <f t="shared" si="9"/>
        <v>72.010000000000005</v>
      </c>
      <c r="CE6" s="21">
        <f t="shared" si="9"/>
        <v>329.56</v>
      </c>
      <c r="CF6" s="21">
        <f t="shared" si="9"/>
        <v>62.47</v>
      </c>
      <c r="CG6" s="21">
        <f t="shared" si="9"/>
        <v>273.52</v>
      </c>
      <c r="CH6" s="21">
        <f t="shared" si="9"/>
        <v>274.99</v>
      </c>
      <c r="CI6" s="21">
        <f t="shared" si="9"/>
        <v>282.08999999999997</v>
      </c>
      <c r="CJ6" s="21">
        <f t="shared" si="9"/>
        <v>303.27999999999997</v>
      </c>
      <c r="CK6" s="21">
        <f t="shared" si="9"/>
        <v>301.86</v>
      </c>
      <c r="CL6" s="20" t="str">
        <f>IF(CL7="","",IF(CL7="-","【-】","【"&amp;SUBSTITUTE(TEXT(CL7,"#,##0.00"),"-","△")&amp;"】"))</f>
        <v>【271.15】</v>
      </c>
      <c r="CM6" s="21" t="str">
        <f>IF(CM7="",NA(),CM7)</f>
        <v>-</v>
      </c>
      <c r="CN6" s="21" t="str">
        <f t="shared" ref="CN6:CV6" si="10">IF(CN7="",NA(),CN7)</f>
        <v>-</v>
      </c>
      <c r="CO6" s="21" t="str">
        <f t="shared" si="10"/>
        <v>-</v>
      </c>
      <c r="CP6" s="21" t="str">
        <f t="shared" si="10"/>
        <v>-</v>
      </c>
      <c r="CQ6" s="21" t="str">
        <f t="shared" si="10"/>
        <v>-</v>
      </c>
      <c r="CR6" s="21">
        <f t="shared" si="10"/>
        <v>50.14</v>
      </c>
      <c r="CS6" s="21">
        <f t="shared" si="10"/>
        <v>54.83</v>
      </c>
      <c r="CT6" s="21">
        <f t="shared" si="10"/>
        <v>66.53</v>
      </c>
      <c r="CU6" s="21">
        <f t="shared" si="10"/>
        <v>52.35</v>
      </c>
      <c r="CV6" s="21">
        <f t="shared" si="10"/>
        <v>46.25</v>
      </c>
      <c r="CW6" s="20" t="str">
        <f>IF(CW7="","",IF(CW7="-","【-】","【"&amp;SUBSTITUTE(TEXT(CW7,"#,##0.00"),"-","△")&amp;"】"))</f>
        <v>【49.87】</v>
      </c>
      <c r="CX6" s="21">
        <f>IF(CX7="",NA(),CX7)</f>
        <v>60.14</v>
      </c>
      <c r="CY6" s="21">
        <f t="shared" ref="CY6:DG6" si="11">IF(CY7="",NA(),CY7)</f>
        <v>65.569999999999993</v>
      </c>
      <c r="CZ6" s="21">
        <f t="shared" si="11"/>
        <v>67.680000000000007</v>
      </c>
      <c r="DA6" s="21">
        <f t="shared" si="11"/>
        <v>67.180000000000007</v>
      </c>
      <c r="DB6" s="21">
        <f t="shared" si="11"/>
        <v>70.709999999999994</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473618</v>
      </c>
      <c r="D7" s="23">
        <v>47</v>
      </c>
      <c r="E7" s="23">
        <v>17</v>
      </c>
      <c r="F7" s="23">
        <v>5</v>
      </c>
      <c r="G7" s="23">
        <v>0</v>
      </c>
      <c r="H7" s="23" t="s">
        <v>98</v>
      </c>
      <c r="I7" s="23" t="s">
        <v>99</v>
      </c>
      <c r="J7" s="23" t="s">
        <v>100</v>
      </c>
      <c r="K7" s="23" t="s">
        <v>101</v>
      </c>
      <c r="L7" s="23" t="s">
        <v>102</v>
      </c>
      <c r="M7" s="23" t="s">
        <v>103</v>
      </c>
      <c r="N7" s="24" t="s">
        <v>104</v>
      </c>
      <c r="O7" s="24" t="s">
        <v>105</v>
      </c>
      <c r="P7" s="24">
        <v>5.32</v>
      </c>
      <c r="Q7" s="24">
        <v>148.81</v>
      </c>
      <c r="R7" s="24">
        <v>1513</v>
      </c>
      <c r="S7" s="24">
        <v>7279</v>
      </c>
      <c r="T7" s="24">
        <v>63.65</v>
      </c>
      <c r="U7" s="24">
        <v>114.36</v>
      </c>
      <c r="V7" s="24">
        <v>379</v>
      </c>
      <c r="W7" s="24">
        <v>0.31</v>
      </c>
      <c r="X7" s="24">
        <v>1222.58</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473.27</v>
      </c>
      <c r="BG7" s="24">
        <v>385.6</v>
      </c>
      <c r="BH7" s="24">
        <v>0</v>
      </c>
      <c r="BI7" s="24">
        <v>0</v>
      </c>
      <c r="BJ7" s="24">
        <v>0</v>
      </c>
      <c r="BK7" s="24">
        <v>826.83</v>
      </c>
      <c r="BL7" s="24">
        <v>867.83</v>
      </c>
      <c r="BM7" s="24">
        <v>791.76</v>
      </c>
      <c r="BN7" s="24">
        <v>900.82</v>
      </c>
      <c r="BO7" s="24">
        <v>839.21</v>
      </c>
      <c r="BP7" s="24">
        <v>785.1</v>
      </c>
      <c r="BQ7" s="24">
        <v>75.55</v>
      </c>
      <c r="BR7" s="24">
        <v>57.24</v>
      </c>
      <c r="BS7" s="24">
        <v>101.76</v>
      </c>
      <c r="BT7" s="24">
        <v>20.52</v>
      </c>
      <c r="BU7" s="24">
        <v>63.42</v>
      </c>
      <c r="BV7" s="24">
        <v>57.31</v>
      </c>
      <c r="BW7" s="24">
        <v>57.08</v>
      </c>
      <c r="BX7" s="24">
        <v>56.26</v>
      </c>
      <c r="BY7" s="24">
        <v>52.94</v>
      </c>
      <c r="BZ7" s="24">
        <v>52.05</v>
      </c>
      <c r="CA7" s="24">
        <v>56.93</v>
      </c>
      <c r="CB7" s="24">
        <v>97.47</v>
      </c>
      <c r="CC7" s="24">
        <v>131.08000000000001</v>
      </c>
      <c r="CD7" s="24">
        <v>72.010000000000005</v>
      </c>
      <c r="CE7" s="24">
        <v>329.56</v>
      </c>
      <c r="CF7" s="24">
        <v>62.47</v>
      </c>
      <c r="CG7" s="24">
        <v>273.52</v>
      </c>
      <c r="CH7" s="24">
        <v>274.99</v>
      </c>
      <c r="CI7" s="24">
        <v>282.08999999999997</v>
      </c>
      <c r="CJ7" s="24">
        <v>303.27999999999997</v>
      </c>
      <c r="CK7" s="24">
        <v>301.86</v>
      </c>
      <c r="CL7" s="24">
        <v>271.14999999999998</v>
      </c>
      <c r="CM7" s="24" t="s">
        <v>104</v>
      </c>
      <c r="CN7" s="24" t="s">
        <v>104</v>
      </c>
      <c r="CO7" s="24" t="s">
        <v>104</v>
      </c>
      <c r="CP7" s="24" t="s">
        <v>104</v>
      </c>
      <c r="CQ7" s="24" t="s">
        <v>104</v>
      </c>
      <c r="CR7" s="24">
        <v>50.14</v>
      </c>
      <c r="CS7" s="24">
        <v>54.83</v>
      </c>
      <c r="CT7" s="24">
        <v>66.53</v>
      </c>
      <c r="CU7" s="24">
        <v>52.35</v>
      </c>
      <c r="CV7" s="24">
        <v>46.25</v>
      </c>
      <c r="CW7" s="24">
        <v>49.87</v>
      </c>
      <c r="CX7" s="24">
        <v>60.14</v>
      </c>
      <c r="CY7" s="24">
        <v>65.569999999999993</v>
      </c>
      <c r="CZ7" s="24">
        <v>67.680000000000007</v>
      </c>
      <c r="DA7" s="24">
        <v>67.180000000000007</v>
      </c>
      <c r="DB7" s="24">
        <v>70.709999999999994</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比嘉学</cp:lastModifiedBy>
  <dcterms:created xsi:type="dcterms:W3CDTF">2025-01-24T07:37:23Z</dcterms:created>
  <dcterms:modified xsi:type="dcterms:W3CDTF">2026-01-22T08:06:59Z</dcterms:modified>
  <cp:category/>
</cp:coreProperties>
</file>